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U:\ACAM\HBAP Helping Hands\Post Award Planning Docs\BR &amp; RFP\"/>
    </mc:Choice>
  </mc:AlternateContent>
  <xr:revisionPtr revIDLastSave="0" documentId="13_ncr:1_{85FC022C-4CA7-47D8-9A68-4AD21378C4EA}" xr6:coauthVersionLast="47" xr6:coauthVersionMax="47" xr10:uidLastSave="{00000000-0000-0000-0000-000000000000}"/>
  <bookViews>
    <workbookView xWindow="-108" yWindow="-108" windowWidth="23256" windowHeight="12576" activeTab="1" xr2:uid="{9ACDDFB4-8661-4329-AA65-379EAE003F07}"/>
  </bookViews>
  <sheets>
    <sheet name="Proposed Budget " sheetId="7" r:id="rId1"/>
    <sheet name="Sample Budget " sheetId="6" r:id="rId2"/>
    <sheet name="Dropdown" sheetId="5" state="hidden" r:id="rId3"/>
  </sheets>
  <definedNames>
    <definedName name="Dimensions">#REF!</definedName>
    <definedName name="Elements">#REF!</definedName>
    <definedName name="Indicators">#REF!</definedName>
    <definedName name="Phas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7" l="1"/>
  <c r="E37" i="7"/>
  <c r="C31" i="7"/>
  <c r="C24" i="7"/>
  <c r="D39" i="6"/>
  <c r="C19" i="7" l="1"/>
  <c r="E27" i="6"/>
  <c r="C35" i="6"/>
  <c r="H26" i="6"/>
  <c r="C26" i="6" s="1"/>
  <c r="G21" i="6"/>
  <c r="G22" i="6" s="1"/>
  <c r="H22" i="6" s="1"/>
  <c r="G19" i="6"/>
  <c r="G20" i="6" s="1"/>
  <c r="H20" i="6" s="1"/>
  <c r="H25" i="6"/>
  <c r="C25" i="6" s="1"/>
  <c r="C37" i="7" l="1"/>
  <c r="C33" i="7"/>
  <c r="H19" i="6"/>
  <c r="C19" i="6" s="1"/>
  <c r="H21" i="6"/>
  <c r="C20" i="6"/>
  <c r="C28" i="6"/>
  <c r="C41" i="7" l="1"/>
  <c r="C39" i="7"/>
  <c r="H23" i="6"/>
  <c r="C23" i="6"/>
  <c r="C37" i="6" l="1"/>
  <c r="C39" i="6" l="1"/>
  <c r="D40" i="6" s="1"/>
  <c r="C41" i="6"/>
  <c r="C45" i="6" s="1"/>
  <c r="E41" i="6" l="1"/>
  <c r="C43" i="6"/>
</calcChain>
</file>

<file path=xl/sharedStrings.xml><?xml version="1.0" encoding="utf-8"?>
<sst xmlns="http://schemas.openxmlformats.org/spreadsheetml/2006/main" count="93" uniqueCount="53">
  <si>
    <t>Supervision Salary</t>
  </si>
  <si>
    <t>Personnel Salary</t>
  </si>
  <si>
    <t>Subtotal</t>
  </si>
  <si>
    <t xml:space="preserve"> Direct Navigation staff</t>
  </si>
  <si>
    <t>ii. Travel</t>
  </si>
  <si>
    <t>iii. Equipment</t>
  </si>
  <si>
    <t>iv. Supplies</t>
  </si>
  <si>
    <t xml:space="preserve"> i.     Personnel cost</t>
  </si>
  <si>
    <t>Total Proposed</t>
  </si>
  <si>
    <t>Tier Level:</t>
  </si>
  <si>
    <t xml:space="preserve">Average cost per person </t>
  </si>
  <si>
    <t>Helping Hands Benefits Application Assistance Program</t>
  </si>
  <si>
    <t>Excel Budget Form</t>
  </si>
  <si>
    <r>
      <t xml:space="preserve">Tier 1 - </t>
    </r>
    <r>
      <rPr>
        <sz val="11"/>
        <color rgb="FFFF0000"/>
        <rFont val="Aptos Narrow"/>
        <family val="2"/>
        <scheme val="minor"/>
      </rPr>
      <t>Max $350,000</t>
    </r>
  </si>
  <si>
    <r>
      <t xml:space="preserve">Tier 2 - </t>
    </r>
    <r>
      <rPr>
        <sz val="11"/>
        <color rgb="FFFF0000"/>
        <rFont val="Aptos Narrow"/>
        <family val="2"/>
        <scheme val="minor"/>
      </rPr>
      <t>Max $250,000</t>
    </r>
  </si>
  <si>
    <r>
      <t xml:space="preserve">Tier 3- </t>
    </r>
    <r>
      <rPr>
        <sz val="11"/>
        <color rgb="FFFF0000"/>
        <rFont val="Aptos Narrow"/>
        <family val="2"/>
        <scheme val="minor"/>
      </rPr>
      <t>Max $150,000</t>
    </r>
  </si>
  <si>
    <t>*See Section II(D) in the RFP for more information</t>
  </si>
  <si>
    <t>Instructions: Select the Tier Level using the dropdown arrow in cell B10.</t>
  </si>
  <si>
    <t>*See Section II(F) in the RFP for more information</t>
  </si>
  <si>
    <t>Instructions: In column C enter the proposed dollar amounts for each listed item.</t>
  </si>
  <si>
    <t>Payroll Taxes (employer) and benefits</t>
  </si>
  <si>
    <t>Supervision  &amp; Other staff support for this program</t>
  </si>
  <si>
    <t>Tier 1 - Max $350,000</t>
  </si>
  <si>
    <t>20% of program director wages to supervise the program</t>
  </si>
  <si>
    <t xml:space="preserve">Total Direct Cost </t>
  </si>
  <si>
    <t>Subtotal Personnel</t>
  </si>
  <si>
    <t>Subtotal Other</t>
  </si>
  <si>
    <t>This should be zero</t>
  </si>
  <si>
    <t>Contractors are responsible for ensuring compliance with the general procurement standards applicable to purchase of equipment, as detailed in 2 CFR 200.</t>
  </si>
  <si>
    <t xml:space="preserve">Budget for 17 Months </t>
  </si>
  <si>
    <t>11/1-24- 3/31/26</t>
  </si>
  <si>
    <t>20% of the program director wages for supervision at an annual wage of $74,000 for 17 months</t>
  </si>
  <si>
    <t>3 benefits application navigators  will work the helping hands program full time at an average wage of $56,000 for 17 months</t>
  </si>
  <si>
    <t>Documentation of micro purchases is required</t>
  </si>
  <si>
    <t>v. Other</t>
  </si>
  <si>
    <t>Contractors are responsible for ensuring compliance with the general procurement standards applicable to Contractors, as detailed in 2 CFR 200.</t>
  </si>
  <si>
    <t>Calculation details and Narrative</t>
  </si>
  <si>
    <t>(Max 10% of direct cost)</t>
  </si>
  <si>
    <t>vi. Administration/Indirect cost</t>
  </si>
  <si>
    <t>Mileage for the purposes of the program must be documented</t>
  </si>
  <si>
    <t>Provide a budget narrative that must (1) demonstrate a knowledge of eligible uses, (2) provide sufficient description to calculate the amounts budgeted, (3) number of benefit applications to be completed, and (4) align with the description of services proposed to be provided.</t>
  </si>
  <si>
    <t>Sample Calculations</t>
  </si>
  <si>
    <t>Round to the nearest dollar</t>
  </si>
  <si>
    <t>Enter the estimated the unduplicated number of people assisted with benefits application in cell C38</t>
  </si>
  <si>
    <t>enter the number of new applications submitted in cell C40</t>
  </si>
  <si>
    <t>Average cost per application</t>
  </si>
  <si>
    <t>Taxes and benefits at 20% of wages for the three benefits application navigators for 17 months</t>
  </si>
  <si>
    <t>Purchasing 3 laptops at an average cost of $880 each equals $2,640 and 1 scanner for client supporting  documents at $560.00</t>
  </si>
  <si>
    <t>Approximately $209 a month for direct service office supplies and outreach materials</t>
  </si>
  <si>
    <t>Based on odometer readings and mileage reports from the 3 benefits application navigators to sites for outreach sessions at the IRS rate of $.67 a mile for 1,000 total miles</t>
  </si>
  <si>
    <t>taxes &amp; benefits average 20% of wages</t>
  </si>
  <si>
    <t>SAMPLE Excel Budget Form</t>
  </si>
  <si>
    <t>The sample is for demonstration pruposes only and that respondents are responsible for selecting the correct program Tier and for proposing a fair and reasonable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</si>
</sst>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Calibri"/>
      <family val="2"/>
    </font>
    <font>
      <sz val="11"/>
      <color indexed="8"/>
      <name val="Calibri"/>
      <family val="2"/>
    </font>
    <font>
      <sz val="11"/>
      <color rgb="FFFF0000"/>
      <name val="Aptos Narrow"/>
      <family val="2"/>
      <scheme val="minor"/>
    </font>
    <font>
      <b/>
      <sz val="15"/>
      <color theme="1"/>
      <name val="Aptos Narrow"/>
      <family val="2"/>
      <scheme val="minor"/>
    </font>
    <font>
      <sz val="12"/>
      <color theme="1"/>
      <name val="Times New Roman"/>
      <family val="1"/>
    </font>
    <font>
      <b/>
      <sz val="12"/>
      <color theme="1"/>
      <name val="Aptos Narrow"/>
      <family val="2"/>
      <scheme val="minor"/>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Protection="0"/>
    <xf numFmtId="44" fontId="4"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0" fillId="0" borderId="1" xfId="0" applyBorder="1"/>
    <xf numFmtId="0" fontId="0" fillId="2" borderId="1" xfId="0" applyFill="1" applyBorder="1"/>
    <xf numFmtId="0" fontId="2" fillId="0" borderId="0" xfId="0" applyFont="1" applyAlignment="1">
      <alignment horizontal="left"/>
    </xf>
    <xf numFmtId="0" fontId="2" fillId="0" borderId="0" xfId="0" applyFont="1"/>
    <xf numFmtId="0" fontId="0" fillId="0" borderId="4" xfId="0" applyBorder="1"/>
    <xf numFmtId="0" fontId="0" fillId="3" borderId="1" xfId="0" applyFill="1" applyBorder="1" applyAlignment="1">
      <alignment wrapText="1"/>
    </xf>
    <xf numFmtId="0" fontId="6" fillId="0" borderId="0" xfId="0" applyFont="1"/>
    <xf numFmtId="0" fontId="2" fillId="4" borderId="1" xfId="0" applyFont="1" applyFill="1" applyBorder="1"/>
    <xf numFmtId="44" fontId="0" fillId="0" borderId="1" xfId="5" applyFont="1" applyBorder="1"/>
    <xf numFmtId="44" fontId="0" fillId="2" borderId="1" xfId="5" applyFont="1" applyFill="1" applyBorder="1"/>
    <xf numFmtId="44" fontId="2" fillId="2" borderId="6" xfId="5" applyFont="1" applyFill="1" applyBorder="1"/>
    <xf numFmtId="0" fontId="2" fillId="2" borderId="5" xfId="0" applyFont="1" applyFill="1" applyBorder="1"/>
    <xf numFmtId="0" fontId="2" fillId="0" borderId="4" xfId="0" applyFont="1" applyBorder="1" applyAlignment="1">
      <alignment wrapText="1"/>
    </xf>
    <xf numFmtId="0" fontId="2" fillId="0" borderId="1" xfId="0" applyFont="1" applyBorder="1" applyAlignment="1">
      <alignment wrapText="1"/>
    </xf>
    <xf numFmtId="0" fontId="6" fillId="0" borderId="0" xfId="0" applyFont="1" applyAlignment="1">
      <alignment horizontal="centerContinuous"/>
    </xf>
    <xf numFmtId="0" fontId="0" fillId="0" borderId="0" xfId="0" applyAlignment="1">
      <alignment horizontal="centerContinuous"/>
    </xf>
    <xf numFmtId="0" fontId="0" fillId="0" borderId="1" xfId="0" applyBorder="1" applyAlignment="1">
      <alignment wrapText="1"/>
    </xf>
    <xf numFmtId="44" fontId="0" fillId="0" borderId="0" xfId="5" applyFont="1"/>
    <xf numFmtId="44" fontId="0" fillId="0" borderId="0" xfId="0" applyNumberFormat="1"/>
    <xf numFmtId="9" fontId="0" fillId="0" borderId="0" xfId="0" applyNumberFormat="1"/>
    <xf numFmtId="44" fontId="0" fillId="0" borderId="1" xfId="0" applyNumberFormat="1" applyBorder="1"/>
    <xf numFmtId="44" fontId="0" fillId="5" borderId="0" xfId="0" applyNumberFormat="1" applyFill="1"/>
    <xf numFmtId="0" fontId="2" fillId="4" borderId="1" xfId="0" applyFont="1" applyFill="1" applyBorder="1" applyAlignment="1">
      <alignment vertical="center"/>
    </xf>
    <xf numFmtId="6" fontId="0" fillId="0" borderId="0" xfId="0" applyNumberFormat="1"/>
    <xf numFmtId="8" fontId="0" fillId="0" borderId="0" xfId="0" applyNumberFormat="1"/>
    <xf numFmtId="0" fontId="0" fillId="0" borderId="1" xfId="0"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0" borderId="0" xfId="0" applyFont="1" applyAlignment="1">
      <alignment horizontal="center" wrapText="1"/>
    </xf>
    <xf numFmtId="164" fontId="0" fillId="3" borderId="1" xfId="5" applyNumberFormat="1" applyFont="1" applyFill="1" applyBorder="1"/>
    <xf numFmtId="0" fontId="7" fillId="0" borderId="0" xfId="0" applyFont="1" applyAlignment="1">
      <alignment horizont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8" fillId="0" borderId="0" xfId="0" applyFont="1" applyAlignment="1">
      <alignment horizontal="center" vertical="center" wrapText="1"/>
    </xf>
  </cellXfs>
  <cellStyles count="6">
    <cellStyle name="Currency" xfId="5" builtinId="4"/>
    <cellStyle name="Currency 2" xfId="4" xr:uid="{8E79EC3A-E318-44B7-995E-F9BE8F3CDDCE}"/>
    <cellStyle name="Hyperlink 2" xfId="2" xr:uid="{DB2B1552-8A4C-4535-859A-E29893E0F7E4}"/>
    <cellStyle name="Normal" xfId="0" builtinId="0"/>
    <cellStyle name="Normal 2" xfId="1" xr:uid="{2544E19B-BC04-43B6-BBE6-66831F3EC6C7}"/>
    <cellStyle name="Normal 3" xfId="3" xr:uid="{C4CF76B6-887B-4371-B1D8-09CFDFEB55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548640</xdr:colOff>
      <xdr:row>4</xdr:row>
      <xdr:rowOff>475</xdr:rowOff>
    </xdr:to>
    <xdr:pic>
      <xdr:nvPicPr>
        <xdr:cNvPr id="2" name="Picture 1">
          <a:extLst>
            <a:ext uri="{FF2B5EF4-FFF2-40B4-BE49-F238E27FC236}">
              <a16:creationId xmlns:a16="http://schemas.microsoft.com/office/drawing/2014/main" id="{A1F2DD61-3D25-4178-BE38-609B1E0E23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084" r="5122" b="18702"/>
        <a:stretch/>
      </xdr:blipFill>
      <xdr:spPr bwMode="auto">
        <a:xfrm>
          <a:off x="0" y="0"/>
          <a:ext cx="4617720" cy="7319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548640</xdr:colOff>
      <xdr:row>4</xdr:row>
      <xdr:rowOff>475</xdr:rowOff>
    </xdr:to>
    <xdr:pic>
      <xdr:nvPicPr>
        <xdr:cNvPr id="2" name="Picture 1">
          <a:extLst>
            <a:ext uri="{FF2B5EF4-FFF2-40B4-BE49-F238E27FC236}">
              <a16:creationId xmlns:a16="http://schemas.microsoft.com/office/drawing/2014/main" id="{E961C928-354A-4B7C-9B15-717A55E309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084" r="5122" b="18702"/>
        <a:stretch/>
      </xdr:blipFill>
      <xdr:spPr bwMode="auto">
        <a:xfrm>
          <a:off x="0" y="0"/>
          <a:ext cx="4617720" cy="7319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1336-9A02-4D6B-B9E1-4F3B1D9E86DD}">
  <dimension ref="A5:H41"/>
  <sheetViews>
    <sheetView workbookViewId="0">
      <selection activeCell="B6" sqref="B6"/>
    </sheetView>
  </sheetViews>
  <sheetFormatPr defaultRowHeight="14.4" x14ac:dyDescent="0.3"/>
  <cols>
    <col min="1" max="1" width="25.6640625" customWidth="1"/>
    <col min="2" max="2" width="33.6640625" customWidth="1"/>
    <col min="3" max="3" width="19.88671875" customWidth="1"/>
    <col min="4" max="4" width="67.109375" customWidth="1"/>
    <col min="5" max="5" width="19.77734375" customWidth="1"/>
    <col min="6" max="6" width="11.21875" bestFit="1" customWidth="1"/>
    <col min="7" max="7" width="11.21875" customWidth="1"/>
    <col min="8" max="8" width="12.21875" bestFit="1" customWidth="1"/>
  </cols>
  <sheetData>
    <row r="5" spans="1:8" ht="19.8" x14ac:dyDescent="0.4">
      <c r="A5" s="15" t="s">
        <v>11</v>
      </c>
      <c r="B5" s="16"/>
      <c r="C5" s="16"/>
    </row>
    <row r="6" spans="1:8" ht="19.8" x14ac:dyDescent="0.4">
      <c r="A6" s="15" t="s">
        <v>12</v>
      </c>
      <c r="B6" s="16"/>
      <c r="C6" s="16"/>
    </row>
    <row r="7" spans="1:8" ht="19.8" x14ac:dyDescent="0.4">
      <c r="A7" s="7" t="s">
        <v>29</v>
      </c>
      <c r="B7" t="s">
        <v>30</v>
      </c>
    </row>
    <row r="8" spans="1:8" x14ac:dyDescent="0.3">
      <c r="A8" t="s">
        <v>17</v>
      </c>
    </row>
    <row r="9" spans="1:8" ht="15.6" customHeight="1" x14ac:dyDescent="0.3">
      <c r="A9" t="s">
        <v>16</v>
      </c>
      <c r="D9" s="31" t="s">
        <v>40</v>
      </c>
    </row>
    <row r="10" spans="1:8" ht="14.4" customHeight="1" x14ac:dyDescent="0.3">
      <c r="A10" s="8" t="s">
        <v>9</v>
      </c>
      <c r="B10" s="1"/>
      <c r="D10" s="31"/>
    </row>
    <row r="11" spans="1:8" ht="14.4" customHeight="1" x14ac:dyDescent="0.3">
      <c r="D11" s="31"/>
    </row>
    <row r="12" spans="1:8" ht="14.4" customHeight="1" x14ac:dyDescent="0.3">
      <c r="A12" t="s">
        <v>19</v>
      </c>
      <c r="D12" s="31"/>
    </row>
    <row r="13" spans="1:8" x14ac:dyDescent="0.3">
      <c r="A13" t="s">
        <v>18</v>
      </c>
      <c r="D13" s="31"/>
    </row>
    <row r="14" spans="1:8" ht="28.8" x14ac:dyDescent="0.3">
      <c r="A14" s="3" t="s">
        <v>7</v>
      </c>
      <c r="C14" s="29" t="s">
        <v>42</v>
      </c>
      <c r="D14" s="4" t="s">
        <v>36</v>
      </c>
    </row>
    <row r="15" spans="1:8" ht="47.4" customHeight="1" x14ac:dyDescent="0.3">
      <c r="A15" s="32" t="s">
        <v>3</v>
      </c>
      <c r="B15" s="1" t="s">
        <v>1</v>
      </c>
      <c r="C15" s="9"/>
      <c r="D15" s="17"/>
      <c r="E15" s="24"/>
      <c r="G15" s="25"/>
      <c r="H15" s="18"/>
    </row>
    <row r="16" spans="1:8" x14ac:dyDescent="0.3">
      <c r="A16" s="33"/>
      <c r="B16" s="17" t="s">
        <v>20</v>
      </c>
      <c r="C16" s="9"/>
      <c r="D16" s="26"/>
      <c r="E16" s="27"/>
      <c r="G16" s="25"/>
      <c r="H16" s="18"/>
    </row>
    <row r="17" spans="1:8" x14ac:dyDescent="0.3">
      <c r="A17" s="34" t="s">
        <v>21</v>
      </c>
      <c r="B17" s="1" t="s">
        <v>0</v>
      </c>
      <c r="C17" s="9"/>
      <c r="D17" s="17"/>
      <c r="E17" s="27"/>
      <c r="F17" s="18"/>
      <c r="G17" s="18"/>
      <c r="H17" s="18"/>
    </row>
    <row r="18" spans="1:8" x14ac:dyDescent="0.3">
      <c r="A18" s="35"/>
      <c r="B18" s="17" t="s">
        <v>20</v>
      </c>
      <c r="C18" s="9"/>
      <c r="D18" s="17"/>
      <c r="G18" s="19"/>
      <c r="H18" s="19"/>
    </row>
    <row r="19" spans="1:8" x14ac:dyDescent="0.3">
      <c r="A19" s="2" t="s">
        <v>25</v>
      </c>
      <c r="B19" s="2"/>
      <c r="C19" s="10">
        <f>SUM(C15:C18)</f>
        <v>0</v>
      </c>
      <c r="H19" s="19"/>
    </row>
    <row r="21" spans="1:8" ht="58.8" customHeight="1" x14ac:dyDescent="0.3">
      <c r="A21" s="8" t="s">
        <v>4</v>
      </c>
      <c r="B21" s="17" t="s">
        <v>39</v>
      </c>
      <c r="C21" s="9"/>
      <c r="D21" s="17"/>
      <c r="E21" s="18"/>
    </row>
    <row r="22" spans="1:8" ht="89.4" customHeight="1" x14ac:dyDescent="0.3">
      <c r="A22" s="23" t="s">
        <v>5</v>
      </c>
      <c r="B22" s="17" t="s">
        <v>28</v>
      </c>
      <c r="C22" s="9"/>
      <c r="D22" s="17"/>
      <c r="F22" s="18"/>
      <c r="G22" s="18"/>
      <c r="H22" s="19"/>
    </row>
    <row r="23" spans="1:8" ht="61.8" customHeight="1" x14ac:dyDescent="0.3">
      <c r="A23" s="23" t="s">
        <v>6</v>
      </c>
      <c r="B23" s="17" t="s">
        <v>33</v>
      </c>
      <c r="C23" s="9"/>
      <c r="D23" s="17"/>
      <c r="E23" s="19"/>
    </row>
    <row r="24" spans="1:8" x14ac:dyDescent="0.3">
      <c r="A24" s="2" t="s">
        <v>26</v>
      </c>
      <c r="B24" s="2"/>
      <c r="C24" s="10">
        <f>SUM(C21:C23)</f>
        <v>0</v>
      </c>
    </row>
    <row r="26" spans="1:8" x14ac:dyDescent="0.3">
      <c r="A26" s="4" t="s">
        <v>34</v>
      </c>
    </row>
    <row r="27" spans="1:8" ht="22.2" customHeight="1" x14ac:dyDescent="0.3">
      <c r="A27" s="36" t="s">
        <v>35</v>
      </c>
      <c r="B27" s="1"/>
      <c r="C27" s="9">
        <v>0</v>
      </c>
      <c r="D27" s="1"/>
    </row>
    <row r="28" spans="1:8" ht="22.2" customHeight="1" x14ac:dyDescent="0.3">
      <c r="A28" s="37"/>
      <c r="B28" s="1"/>
      <c r="C28" s="9">
        <v>0</v>
      </c>
      <c r="D28" s="1"/>
    </row>
    <row r="29" spans="1:8" ht="22.2" customHeight="1" x14ac:dyDescent="0.3">
      <c r="A29" s="37"/>
      <c r="B29" s="1"/>
      <c r="C29" s="9">
        <v>0</v>
      </c>
      <c r="D29" s="1"/>
    </row>
    <row r="30" spans="1:8" ht="22.2" customHeight="1" x14ac:dyDescent="0.3">
      <c r="A30" s="38"/>
      <c r="B30" s="1"/>
      <c r="C30" s="9">
        <v>0</v>
      </c>
      <c r="D30" s="1"/>
    </row>
    <row r="31" spans="1:8" x14ac:dyDescent="0.3">
      <c r="A31" s="2" t="s">
        <v>2</v>
      </c>
      <c r="B31" s="2"/>
      <c r="C31" s="10">
        <f>SUM(C27:C30)</f>
        <v>0</v>
      </c>
    </row>
    <row r="33" spans="1:5" x14ac:dyDescent="0.3">
      <c r="A33" s="2" t="s">
        <v>24</v>
      </c>
      <c r="B33" s="2"/>
      <c r="C33" s="10">
        <f>C19+C24+C31</f>
        <v>0</v>
      </c>
    </row>
    <row r="35" spans="1:5" ht="36.6" customHeight="1" x14ac:dyDescent="0.3">
      <c r="A35" s="28" t="s">
        <v>38</v>
      </c>
      <c r="B35" s="1" t="s">
        <v>37</v>
      </c>
      <c r="C35" s="9"/>
      <c r="D35" s="21"/>
      <c r="E35" s="20"/>
    </row>
    <row r="36" spans="1:5" ht="15" thickBot="1" x14ac:dyDescent="0.35">
      <c r="D36" s="22">
        <f>C35-D35</f>
        <v>0</v>
      </c>
      <c r="E36" t="s">
        <v>27</v>
      </c>
    </row>
    <row r="37" spans="1:5" ht="15" thickBot="1" x14ac:dyDescent="0.35">
      <c r="A37" s="4"/>
      <c r="B37" s="12" t="s">
        <v>8</v>
      </c>
      <c r="C37" s="11">
        <f>SUM(C19,C21:C23,C31,C35)</f>
        <v>0</v>
      </c>
      <c r="D37" s="18"/>
      <c r="E37" s="19">
        <f>D37-C37</f>
        <v>0</v>
      </c>
    </row>
    <row r="38" spans="1:5" ht="43.2" x14ac:dyDescent="0.3">
      <c r="B38" s="13" t="s">
        <v>43</v>
      </c>
      <c r="C38" s="5"/>
    </row>
    <row r="39" spans="1:5" x14ac:dyDescent="0.3">
      <c r="B39" s="6" t="s">
        <v>10</v>
      </c>
      <c r="C39" s="30" t="e">
        <f>C37/C38</f>
        <v>#DIV/0!</v>
      </c>
    </row>
    <row r="40" spans="1:5" ht="28.8" x14ac:dyDescent="0.3">
      <c r="B40" s="14" t="s">
        <v>44</v>
      </c>
      <c r="C40" s="1"/>
      <c r="D40" s="19"/>
    </row>
    <row r="41" spans="1:5" x14ac:dyDescent="0.3">
      <c r="B41" s="6" t="s">
        <v>45</v>
      </c>
      <c r="C41" s="30" t="e">
        <f>C37/C40</f>
        <v>#DIV/0!</v>
      </c>
    </row>
  </sheetData>
  <mergeCells count="4">
    <mergeCell ref="D9:D13"/>
    <mergeCell ref="A15:A16"/>
    <mergeCell ref="A17:A18"/>
    <mergeCell ref="A27:A30"/>
  </mergeCell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36F4F5-02D8-409D-90F8-23D09615C539}">
          <x14:formula1>
            <xm:f>Dropdown!$A$1:$A$3</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2858-9AF0-4B10-B390-326DA5E0B5D5}">
  <dimension ref="A5:H45"/>
  <sheetViews>
    <sheetView tabSelected="1" workbookViewId="0">
      <selection activeCell="D8" sqref="D8"/>
    </sheetView>
  </sheetViews>
  <sheetFormatPr defaultRowHeight="14.4" x14ac:dyDescent="0.3"/>
  <cols>
    <col min="1" max="1" width="25.6640625" customWidth="1"/>
    <col min="2" max="2" width="33.6640625" customWidth="1"/>
    <col min="3" max="3" width="19.88671875" customWidth="1"/>
    <col min="4" max="4" width="67.109375" customWidth="1"/>
    <col min="5" max="5" width="19.77734375" customWidth="1"/>
    <col min="6" max="6" width="11.21875" bestFit="1" customWidth="1"/>
    <col min="7" max="7" width="11.21875" customWidth="1"/>
    <col min="8" max="8" width="12.21875" bestFit="1" customWidth="1"/>
  </cols>
  <sheetData>
    <row r="5" spans="1:4" ht="19.8" x14ac:dyDescent="0.4">
      <c r="A5" s="15" t="s">
        <v>11</v>
      </c>
      <c r="B5" s="16"/>
      <c r="C5" s="16"/>
    </row>
    <row r="6" spans="1:4" ht="19.8" x14ac:dyDescent="0.4">
      <c r="A6" s="15" t="s">
        <v>51</v>
      </c>
      <c r="B6" s="16"/>
      <c r="C6" s="16"/>
    </row>
    <row r="7" spans="1:4" ht="19.8" x14ac:dyDescent="0.4">
      <c r="A7" s="15"/>
      <c r="B7" s="16"/>
      <c r="C7" s="16"/>
    </row>
    <row r="8" spans="1:4" ht="19.8" customHeight="1" x14ac:dyDescent="0.3">
      <c r="A8" s="39" t="s">
        <v>52</v>
      </c>
      <c r="B8" s="39"/>
      <c r="C8" s="39"/>
    </row>
    <row r="9" spans="1:4" ht="19.8" customHeight="1" x14ac:dyDescent="0.3">
      <c r="A9" s="39"/>
      <c r="B9" s="39"/>
      <c r="C9" s="39"/>
    </row>
    <row r="10" spans="1:4" ht="19.8" customHeight="1" x14ac:dyDescent="0.3">
      <c r="A10" s="39"/>
      <c r="B10" s="39"/>
      <c r="C10" s="39"/>
    </row>
    <row r="11" spans="1:4" ht="19.8" x14ac:dyDescent="0.4">
      <c r="A11" s="7" t="s">
        <v>29</v>
      </c>
      <c r="B11" t="s">
        <v>30</v>
      </c>
    </row>
    <row r="12" spans="1:4" x14ac:dyDescent="0.3">
      <c r="A12" t="s">
        <v>17</v>
      </c>
    </row>
    <row r="13" spans="1:4" ht="15.6" customHeight="1" x14ac:dyDescent="0.3">
      <c r="A13" t="s">
        <v>16</v>
      </c>
      <c r="D13" s="31" t="s">
        <v>40</v>
      </c>
    </row>
    <row r="14" spans="1:4" ht="14.4" customHeight="1" x14ac:dyDescent="0.3">
      <c r="A14" s="8" t="s">
        <v>9</v>
      </c>
      <c r="B14" s="1" t="s">
        <v>22</v>
      </c>
      <c r="D14" s="31"/>
    </row>
    <row r="15" spans="1:4" ht="14.4" customHeight="1" x14ac:dyDescent="0.3">
      <c r="D15" s="31"/>
    </row>
    <row r="16" spans="1:4" ht="14.4" customHeight="1" x14ac:dyDescent="0.3">
      <c r="A16" t="s">
        <v>19</v>
      </c>
      <c r="D16" s="31"/>
    </row>
    <row r="17" spans="1:8" x14ac:dyDescent="0.3">
      <c r="A17" t="s">
        <v>18</v>
      </c>
      <c r="D17" s="31"/>
    </row>
    <row r="18" spans="1:8" ht="28.8" x14ac:dyDescent="0.3">
      <c r="A18" s="3" t="s">
        <v>7</v>
      </c>
      <c r="C18" s="29" t="s">
        <v>42</v>
      </c>
      <c r="D18" s="4" t="s">
        <v>36</v>
      </c>
      <c r="E18" t="s">
        <v>41</v>
      </c>
    </row>
    <row r="19" spans="1:8" ht="47.4" customHeight="1" x14ac:dyDescent="0.3">
      <c r="A19" s="32" t="s">
        <v>3</v>
      </c>
      <c r="B19" s="1" t="s">
        <v>1</v>
      </c>
      <c r="C19" s="9">
        <f>H19</f>
        <v>238000</v>
      </c>
      <c r="D19" s="17" t="s">
        <v>32</v>
      </c>
      <c r="E19" s="24">
        <v>56000</v>
      </c>
      <c r="F19">
        <v>3</v>
      </c>
      <c r="G19" s="25">
        <f>E19*F19/12</f>
        <v>14000</v>
      </c>
      <c r="H19" s="18">
        <f>G19*17</f>
        <v>238000</v>
      </c>
    </row>
    <row r="20" spans="1:8" ht="28.8" x14ac:dyDescent="0.3">
      <c r="A20" s="33"/>
      <c r="B20" s="17" t="s">
        <v>20</v>
      </c>
      <c r="C20" s="9">
        <f t="shared" ref="C20" si="0">H20</f>
        <v>47600</v>
      </c>
      <c r="D20" s="26" t="s">
        <v>46</v>
      </c>
      <c r="E20" s="27" t="s">
        <v>50</v>
      </c>
      <c r="F20">
        <v>0.2</v>
      </c>
      <c r="G20" s="25">
        <f>G19*0.2</f>
        <v>2800</v>
      </c>
      <c r="H20" s="18">
        <f>G20*17</f>
        <v>47600</v>
      </c>
    </row>
    <row r="21" spans="1:8" ht="43.2" x14ac:dyDescent="0.3">
      <c r="A21" s="34" t="s">
        <v>21</v>
      </c>
      <c r="B21" s="1" t="s">
        <v>0</v>
      </c>
      <c r="C21" s="9">
        <v>20967</v>
      </c>
      <c r="D21" s="17" t="s">
        <v>31</v>
      </c>
      <c r="E21" s="27" t="s">
        <v>23</v>
      </c>
      <c r="F21" s="18">
        <v>74000</v>
      </c>
      <c r="G21" s="18">
        <f>F21*0.2/12</f>
        <v>1233.3333333333333</v>
      </c>
      <c r="H21" s="18">
        <f>G21*17</f>
        <v>20966.666666666664</v>
      </c>
    </row>
    <row r="22" spans="1:8" ht="28.8" x14ac:dyDescent="0.3">
      <c r="A22" s="35"/>
      <c r="B22" s="17" t="s">
        <v>20</v>
      </c>
      <c r="C22" s="9">
        <v>4193</v>
      </c>
      <c r="D22" s="17" t="s">
        <v>46</v>
      </c>
      <c r="G22" s="19">
        <f>G21*0.2</f>
        <v>246.66666666666666</v>
      </c>
      <c r="H22" s="19">
        <f>G22*17</f>
        <v>4193.333333333333</v>
      </c>
    </row>
    <row r="23" spans="1:8" x14ac:dyDescent="0.3">
      <c r="A23" s="2" t="s">
        <v>25</v>
      </c>
      <c r="B23" s="2"/>
      <c r="C23" s="10">
        <f>SUM(C19:C22)</f>
        <v>310760</v>
      </c>
      <c r="H23" s="19">
        <f>SUM(H19:H22)</f>
        <v>310760</v>
      </c>
    </row>
    <row r="25" spans="1:8" ht="58.8" customHeight="1" x14ac:dyDescent="0.3">
      <c r="A25" s="8" t="s">
        <v>4</v>
      </c>
      <c r="B25" s="17" t="s">
        <v>39</v>
      </c>
      <c r="C25" s="9">
        <f>H25</f>
        <v>670</v>
      </c>
      <c r="D25" s="17" t="s">
        <v>49</v>
      </c>
      <c r="E25" s="18">
        <v>0.67</v>
      </c>
      <c r="F25">
        <v>1000</v>
      </c>
      <c r="H25">
        <f>E25*F25</f>
        <v>670</v>
      </c>
    </row>
    <row r="26" spans="1:8" ht="89.4" customHeight="1" x14ac:dyDescent="0.3">
      <c r="A26" s="23" t="s">
        <v>5</v>
      </c>
      <c r="B26" s="17" t="s">
        <v>28</v>
      </c>
      <c r="C26" s="9">
        <f>H26</f>
        <v>3200</v>
      </c>
      <c r="D26" s="17" t="s">
        <v>47</v>
      </c>
      <c r="E26">
        <v>3</v>
      </c>
      <c r="F26" s="18">
        <v>880</v>
      </c>
      <c r="G26" s="18">
        <v>560</v>
      </c>
      <c r="H26" s="19">
        <f>E26*F26+G26</f>
        <v>3200</v>
      </c>
    </row>
    <row r="27" spans="1:8" ht="61.8" customHeight="1" x14ac:dyDescent="0.3">
      <c r="A27" s="23" t="s">
        <v>6</v>
      </c>
      <c r="B27" s="17" t="s">
        <v>33</v>
      </c>
      <c r="C27" s="9">
        <v>3552</v>
      </c>
      <c r="D27" s="17" t="s">
        <v>48</v>
      </c>
      <c r="E27" s="19">
        <f>C27/17</f>
        <v>208.94117647058823</v>
      </c>
    </row>
    <row r="28" spans="1:8" x14ac:dyDescent="0.3">
      <c r="A28" s="2" t="s">
        <v>26</v>
      </c>
      <c r="B28" s="2"/>
      <c r="C28" s="10">
        <f>SUM(C25:C27)</f>
        <v>7422</v>
      </c>
    </row>
    <row r="30" spans="1:8" x14ac:dyDescent="0.3">
      <c r="A30" s="4" t="s">
        <v>34</v>
      </c>
    </row>
    <row r="31" spans="1:8" ht="22.2" customHeight="1" x14ac:dyDescent="0.3">
      <c r="A31" s="36" t="s">
        <v>35</v>
      </c>
      <c r="B31" s="1"/>
      <c r="C31" s="9">
        <v>0</v>
      </c>
      <c r="D31" s="1"/>
    </row>
    <row r="32" spans="1:8" ht="22.2" customHeight="1" x14ac:dyDescent="0.3">
      <c r="A32" s="37"/>
      <c r="B32" s="1"/>
      <c r="C32" s="9">
        <v>0</v>
      </c>
      <c r="D32" s="1"/>
    </row>
    <row r="33" spans="1:5" ht="22.2" customHeight="1" x14ac:dyDescent="0.3">
      <c r="A33" s="37"/>
      <c r="B33" s="1"/>
      <c r="C33" s="9">
        <v>0</v>
      </c>
      <c r="D33" s="1"/>
    </row>
    <row r="34" spans="1:5" ht="22.2" customHeight="1" x14ac:dyDescent="0.3">
      <c r="A34" s="38"/>
      <c r="B34" s="1"/>
      <c r="C34" s="9">
        <v>0</v>
      </c>
      <c r="D34" s="1"/>
    </row>
    <row r="35" spans="1:5" x14ac:dyDescent="0.3">
      <c r="A35" s="2" t="s">
        <v>2</v>
      </c>
      <c r="B35" s="2"/>
      <c r="C35" s="10">
        <f>SUM(C31:C34)</f>
        <v>0</v>
      </c>
    </row>
    <row r="37" spans="1:5" x14ac:dyDescent="0.3">
      <c r="A37" s="2" t="s">
        <v>24</v>
      </c>
      <c r="B37" s="2"/>
      <c r="C37" s="10">
        <f>C23+C28+C35</f>
        <v>318182</v>
      </c>
    </row>
    <row r="39" spans="1:5" ht="36.6" customHeight="1" x14ac:dyDescent="0.3">
      <c r="A39" s="28" t="s">
        <v>38</v>
      </c>
      <c r="B39" s="1" t="s">
        <v>37</v>
      </c>
      <c r="C39" s="9">
        <f>D39</f>
        <v>31818</v>
      </c>
      <c r="D39" s="21">
        <f>ROUND(31818.2,0)</f>
        <v>31818</v>
      </c>
      <c r="E39" s="20">
        <v>0.1</v>
      </c>
    </row>
    <row r="40" spans="1:5" ht="15" thickBot="1" x14ac:dyDescent="0.35">
      <c r="D40" s="22">
        <f>C39-D39</f>
        <v>0</v>
      </c>
      <c r="E40" t="s">
        <v>27</v>
      </c>
    </row>
    <row r="41" spans="1:5" ht="15" thickBot="1" x14ac:dyDescent="0.35">
      <c r="A41" s="4"/>
      <c r="B41" s="12" t="s">
        <v>8</v>
      </c>
      <c r="C41" s="11">
        <f>SUM(C23,C25:C27,C35,C39)</f>
        <v>350000</v>
      </c>
      <c r="D41" s="18">
        <v>350000</v>
      </c>
      <c r="E41" s="19">
        <f>D41-C41</f>
        <v>0</v>
      </c>
    </row>
    <row r="42" spans="1:5" ht="43.2" x14ac:dyDescent="0.3">
      <c r="B42" s="13" t="s">
        <v>43</v>
      </c>
      <c r="C42" s="5">
        <v>700</v>
      </c>
    </row>
    <row r="43" spans="1:5" x14ac:dyDescent="0.3">
      <c r="B43" s="6" t="s">
        <v>10</v>
      </c>
      <c r="C43" s="30">
        <f>C41/C42</f>
        <v>500</v>
      </c>
    </row>
    <row r="44" spans="1:5" ht="28.8" x14ac:dyDescent="0.3">
      <c r="B44" s="14" t="s">
        <v>44</v>
      </c>
      <c r="C44" s="1">
        <v>1800</v>
      </c>
      <c r="D44" s="19"/>
    </row>
    <row r="45" spans="1:5" x14ac:dyDescent="0.3">
      <c r="B45" s="6" t="s">
        <v>45</v>
      </c>
      <c r="C45" s="30">
        <f>C41/C44</f>
        <v>194.44444444444446</v>
      </c>
    </row>
  </sheetData>
  <mergeCells count="5">
    <mergeCell ref="A19:A20"/>
    <mergeCell ref="A21:A22"/>
    <mergeCell ref="A31:A34"/>
    <mergeCell ref="D13:D17"/>
    <mergeCell ref="A8:C10"/>
  </mergeCell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C67CA-17B1-4708-8899-D17C5493AEA3}">
          <x14:formula1>
            <xm:f>Dropdown!$A$1:$A$3</xm:f>
          </x14:formula1>
          <xm:sqref>B14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9ED3-E198-4E1B-B5B5-28E7386062FF}">
  <dimension ref="A1:A3"/>
  <sheetViews>
    <sheetView workbookViewId="0">
      <selection activeCell="A5" sqref="A5"/>
    </sheetView>
  </sheetViews>
  <sheetFormatPr defaultRowHeight="14.4" x14ac:dyDescent="0.3"/>
  <cols>
    <col min="1" max="1" width="20.44140625" customWidth="1"/>
  </cols>
  <sheetData>
    <row r="1" spans="1:1" x14ac:dyDescent="0.3">
      <c r="A1" t="s">
        <v>13</v>
      </c>
    </row>
    <row r="2" spans="1:1" x14ac:dyDescent="0.3">
      <c r="A2" t="s">
        <v>14</v>
      </c>
    </row>
    <row r="3" spans="1:1" x14ac:dyDescent="0.3">
      <c r="A3"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Proposed Budget </vt:lpstr>
      <vt:lpstr>Sample Budget </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Malcolm</dc:creator>
  <cp:lastModifiedBy>Sarah Malcolm</cp:lastModifiedBy>
  <cp:lastPrinted>2024-07-19T20:10:14Z</cp:lastPrinted>
  <dcterms:created xsi:type="dcterms:W3CDTF">2024-07-19T18:20:44Z</dcterms:created>
  <dcterms:modified xsi:type="dcterms:W3CDTF">2024-08-15T02:45:49Z</dcterms:modified>
</cp:coreProperties>
</file>